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1075" windowHeight="900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16" i="1"/>
  <c r="F27"/>
  <c r="D28"/>
  <c r="E32" l="1"/>
  <c r="D7"/>
  <c r="C7"/>
  <c r="C28"/>
  <c r="C16"/>
  <c r="C6" s="1"/>
  <c r="C33" s="1"/>
  <c r="F8" l="1"/>
  <c r="F9"/>
  <c r="F10"/>
  <c r="F11"/>
  <c r="F12"/>
  <c r="F13"/>
  <c r="F14"/>
  <c r="F15"/>
  <c r="F17"/>
  <c r="F18"/>
  <c r="F19"/>
  <c r="F20"/>
  <c r="F21"/>
  <c r="F22"/>
  <c r="F23"/>
  <c r="F24"/>
  <c r="F25"/>
  <c r="F26"/>
  <c r="F29"/>
  <c r="F30"/>
  <c r="F31"/>
  <c r="F32"/>
  <c r="F28" l="1"/>
  <c r="F16"/>
  <c r="E29" l="1"/>
  <c r="E30"/>
  <c r="E31"/>
  <c r="E18" l="1"/>
  <c r="E20"/>
  <c r="E21"/>
  <c r="E22"/>
  <c r="E23"/>
  <c r="E24"/>
  <c r="E25"/>
  <c r="E26"/>
  <c r="E9"/>
  <c r="E10"/>
  <c r="E11"/>
  <c r="E12"/>
  <c r="E13"/>
  <c r="E14"/>
  <c r="E15"/>
  <c r="F7" l="1"/>
  <c r="D6"/>
  <c r="F6" s="1"/>
  <c r="E7"/>
  <c r="E8"/>
  <c r="E16"/>
  <c r="E17"/>
  <c r="E28"/>
  <c r="E6" l="1"/>
  <c r="D33"/>
  <c r="F33" l="1"/>
  <c r="E33"/>
</calcChain>
</file>

<file path=xl/sharedStrings.xml><?xml version="1.0" encoding="utf-8"?>
<sst xmlns="http://schemas.openxmlformats.org/spreadsheetml/2006/main" count="40" uniqueCount="40">
  <si>
    <t>Наименование доходов</t>
  </si>
  <si>
    <t>Налоговые доходы, в том числе</t>
  </si>
  <si>
    <t xml:space="preserve">НДФЛ </t>
  </si>
  <si>
    <t>Единый сельскохозяйственный налог</t>
  </si>
  <si>
    <t>Государственная пошлина</t>
  </si>
  <si>
    <t xml:space="preserve"> Неналоговые доходы, в том числе</t>
  </si>
  <si>
    <t>Доходы от продажи земли</t>
  </si>
  <si>
    <t>ВСЕГО ДОХОДОВ</t>
  </si>
  <si>
    <t>УСН</t>
  </si>
  <si>
    <t>Итого налоговых и неналоговых доходов (согласованные с Министерством финансов)</t>
  </si>
  <si>
    <t>дотации</t>
  </si>
  <si>
    <t>субсидии</t>
  </si>
  <si>
    <t>субвенции</t>
  </si>
  <si>
    <t>Акцизы</t>
  </si>
  <si>
    <t>Патентная система налогообложения</t>
  </si>
  <si>
    <t>Земельный налог</t>
  </si>
  <si>
    <t>Арендная плата за землю</t>
  </si>
  <si>
    <t>Аренда нежилого фонда</t>
  </si>
  <si>
    <t>Прочие поступления от имущества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</si>
  <si>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</si>
  <si>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</si>
  <si>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приватизации имущества</t>
  </si>
  <si>
    <t>Плата за увеличение площади зем.уч.</t>
  </si>
  <si>
    <t>Штрафы</t>
  </si>
  <si>
    <t>Доходы, согласованные с МФ НО на 2022 год</t>
  </si>
  <si>
    <t>Плата по соглашениям об установлении сервитута</t>
  </si>
  <si>
    <t>иные межбюджетные трансферты</t>
  </si>
  <si>
    <t>Начальник финуправления</t>
  </si>
  <si>
    <t>А.М.Виноградова</t>
  </si>
  <si>
    <t>отклонения,   тыс.руб.</t>
  </si>
  <si>
    <t>Налог на имущество физических лиц</t>
  </si>
  <si>
    <t>1.</t>
  </si>
  <si>
    <t>1.1.</t>
  </si>
  <si>
    <t>1.2.</t>
  </si>
  <si>
    <t>Безвозмездные поступления (доведенные проектом закона об областном бюджете), в том числе</t>
  </si>
  <si>
    <t>1.3.</t>
  </si>
  <si>
    <t xml:space="preserve">Прочие неналоговые доходы </t>
  </si>
  <si>
    <t>%         к        2022 году</t>
  </si>
  <si>
    <t xml:space="preserve">                    Сведения о доходах местного бюджета на 2022-2023 гг.</t>
  </si>
  <si>
    <t>Доходы, согласованные с МФ НО на 2023 год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</si>
</sst>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"/>
    <numFmt numFmtId="165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1" applyFont="1"/>
    <xf numFmtId="0" fontId="3" fillId="0" borderId="0" xfId="1" applyFont="1" applyAlignment="1">
      <alignment wrapText="1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 wrapText="1"/>
    </xf>
    <xf numFmtId="165" fontId="4" fillId="0" borderId="2" xfId="2" applyNumberFormat="1" applyFont="1" applyFill="1" applyBorder="1" applyAlignment="1">
      <alignment horizontal="center" vertical="center"/>
    </xf>
    <xf numFmtId="49" fontId="4" fillId="0" borderId="1" xfId="1" applyNumberFormat="1" applyFont="1" applyBorder="1"/>
    <xf numFmtId="0" fontId="3" fillId="0" borderId="1" xfId="1" applyFont="1" applyBorder="1" applyAlignment="1">
      <alignment horizontal="left" vertical="center" wrapText="1"/>
    </xf>
    <xf numFmtId="165" fontId="3" fillId="0" borderId="2" xfId="2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49" fontId="4" fillId="0" borderId="2" xfId="1" applyNumberFormat="1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49" fontId="4" fillId="0" borderId="1" xfId="1" applyNumberFormat="1" applyFont="1" applyFill="1" applyBorder="1" applyAlignment="1">
      <alignment horizontal="left"/>
    </xf>
    <xf numFmtId="49" fontId="3" fillId="0" borderId="2" xfId="1" applyNumberFormat="1" applyFont="1" applyFill="1" applyBorder="1" applyAlignment="1">
      <alignment vertical="top"/>
    </xf>
    <xf numFmtId="165" fontId="3" fillId="0" borderId="2" xfId="2" applyNumberFormat="1" applyFont="1" applyFill="1" applyBorder="1" applyAlignment="1" applyProtection="1">
      <alignment horizontal="center" vertical="center"/>
      <protection locked="0"/>
    </xf>
    <xf numFmtId="49" fontId="3" fillId="0" borderId="2" xfId="1" applyNumberFormat="1" applyFont="1" applyBorder="1" applyAlignment="1">
      <alignment vertical="top"/>
    </xf>
    <xf numFmtId="165" fontId="3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Border="1" applyAlignment="1">
      <alignment horizontal="left" vertical="center" wrapText="1"/>
    </xf>
    <xf numFmtId="165" fontId="3" fillId="0" borderId="2" xfId="1" applyNumberFormat="1" applyFont="1" applyFill="1" applyBorder="1" applyAlignment="1">
      <alignment horizontal="center" vertical="center"/>
    </xf>
    <xf numFmtId="0" fontId="3" fillId="0" borderId="1" xfId="1" applyFont="1" applyBorder="1"/>
    <xf numFmtId="165" fontId="2" fillId="0" borderId="0" xfId="0" applyNumberFormat="1" applyFont="1"/>
    <xf numFmtId="0" fontId="2" fillId="0" borderId="0" xfId="0" applyFont="1" applyAlignment="1">
      <alignment horizontal="right"/>
    </xf>
    <xf numFmtId="165" fontId="2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left" wrapText="1"/>
    </xf>
    <xf numFmtId="49" fontId="4" fillId="0" borderId="1" xfId="1" applyNumberFormat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 wrapText="1"/>
    </xf>
    <xf numFmtId="0" fontId="4" fillId="0" borderId="4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7"/>
  <sheetViews>
    <sheetView tabSelected="1" topLeftCell="A19" zoomScaleNormal="100" workbookViewId="0">
      <selection activeCell="D17" sqref="D17"/>
    </sheetView>
  </sheetViews>
  <sheetFormatPr defaultColWidth="9.140625" defaultRowHeight="18.75"/>
  <cols>
    <col min="1" max="1" width="4.85546875" style="2" customWidth="1"/>
    <col min="2" max="2" width="43.85546875" style="1" customWidth="1"/>
    <col min="3" max="3" width="21.7109375" style="2" customWidth="1"/>
    <col min="4" max="4" width="20.7109375" style="2" customWidth="1"/>
    <col min="5" max="5" width="11" style="2" customWidth="1"/>
    <col min="6" max="7" width="16.7109375" style="2" customWidth="1"/>
    <col min="8" max="16384" width="9.140625" style="2"/>
  </cols>
  <sheetData>
    <row r="1" spans="1:6">
      <c r="A1" s="3"/>
      <c r="B1" s="4"/>
      <c r="C1" s="3"/>
      <c r="D1" s="3"/>
      <c r="E1" s="3"/>
      <c r="F1" s="3"/>
    </row>
    <row r="2" spans="1:6" ht="29.25" customHeight="1">
      <c r="A2" s="40" t="s">
        <v>38</v>
      </c>
      <c r="B2" s="40"/>
      <c r="C2" s="40"/>
      <c r="D2" s="40"/>
      <c r="E2" s="40"/>
      <c r="F2" s="40"/>
    </row>
    <row r="3" spans="1:6">
      <c r="A3" s="5"/>
      <c r="B3" s="6"/>
      <c r="C3" s="5"/>
      <c r="D3" s="7"/>
      <c r="E3" s="3"/>
      <c r="F3" s="3"/>
    </row>
    <row r="4" spans="1:6" ht="15" customHeight="1">
      <c r="A4" s="38"/>
      <c r="B4" s="41" t="s">
        <v>0</v>
      </c>
      <c r="C4" s="41" t="s">
        <v>24</v>
      </c>
      <c r="D4" s="43" t="s">
        <v>39</v>
      </c>
      <c r="E4" s="41" t="s">
        <v>37</v>
      </c>
      <c r="F4" s="36" t="s">
        <v>29</v>
      </c>
    </row>
    <row r="5" spans="1:6" ht="70.5" customHeight="1">
      <c r="A5" s="39"/>
      <c r="B5" s="42"/>
      <c r="C5" s="42"/>
      <c r="D5" s="44"/>
      <c r="E5" s="42"/>
      <c r="F5" s="37"/>
    </row>
    <row r="6" spans="1:6" ht="55.15" customHeight="1">
      <c r="A6" s="33" t="s">
        <v>31</v>
      </c>
      <c r="B6" s="31" t="s">
        <v>9</v>
      </c>
      <c r="C6" s="8">
        <f>C7+C16</f>
        <v>715002.29999999993</v>
      </c>
      <c r="D6" s="8">
        <f>D7+D16</f>
        <v>973441.30000000016</v>
      </c>
      <c r="E6" s="9">
        <f>D6/C6*100</f>
        <v>136.14519841404709</v>
      </c>
      <c r="F6" s="30">
        <f t="shared" ref="F6:F33" si="0">D6-C6</f>
        <v>258439.00000000023</v>
      </c>
    </row>
    <row r="7" spans="1:6" ht="25.15" customHeight="1">
      <c r="A7" s="34" t="s">
        <v>32</v>
      </c>
      <c r="B7" s="10" t="s">
        <v>1</v>
      </c>
      <c r="C7" s="11">
        <f>C8+C9+C10+C11+C12+C13++C14+C15</f>
        <v>646049.69999999995</v>
      </c>
      <c r="D7" s="11">
        <f>D8+D9+D10+D11+D12+D13++D14+D15</f>
        <v>885758.40000000014</v>
      </c>
      <c r="E7" s="9">
        <f t="shared" ref="E7:E26" si="1">D7/C7*100</f>
        <v>137.1037553302788</v>
      </c>
      <c r="F7" s="30">
        <f t="shared" si="0"/>
        <v>239708.70000000019</v>
      </c>
    </row>
    <row r="8" spans="1:6" ht="36.75" customHeight="1">
      <c r="A8" s="12"/>
      <c r="B8" s="13" t="s">
        <v>2</v>
      </c>
      <c r="C8" s="14">
        <v>450652.1</v>
      </c>
      <c r="D8" s="14">
        <v>655898.1</v>
      </c>
      <c r="E8" s="15">
        <f t="shared" si="1"/>
        <v>145.54422358178294</v>
      </c>
      <c r="F8" s="29">
        <f t="shared" si="0"/>
        <v>205246</v>
      </c>
    </row>
    <row r="9" spans="1:6" ht="23.25" customHeight="1">
      <c r="A9" s="12"/>
      <c r="B9" s="13" t="s">
        <v>13</v>
      </c>
      <c r="C9" s="14">
        <v>18492.8</v>
      </c>
      <c r="D9" s="14">
        <v>21122.3</v>
      </c>
      <c r="E9" s="15">
        <f t="shared" si="1"/>
        <v>114.21904741304725</v>
      </c>
      <c r="F9" s="29">
        <f t="shared" si="0"/>
        <v>2629.5</v>
      </c>
    </row>
    <row r="10" spans="1:6" ht="25.5" customHeight="1">
      <c r="A10" s="12"/>
      <c r="B10" s="13" t="s">
        <v>3</v>
      </c>
      <c r="C10" s="14">
        <v>4.7</v>
      </c>
      <c r="D10" s="14">
        <v>5</v>
      </c>
      <c r="E10" s="15">
        <f t="shared" si="1"/>
        <v>106.38297872340425</v>
      </c>
      <c r="F10" s="29">
        <f t="shared" si="0"/>
        <v>0.29999999999999982</v>
      </c>
    </row>
    <row r="11" spans="1:6" ht="30" customHeight="1">
      <c r="A11" s="16"/>
      <c r="B11" s="17" t="s">
        <v>14</v>
      </c>
      <c r="C11" s="14">
        <v>13082.8</v>
      </c>
      <c r="D11" s="14">
        <v>14802</v>
      </c>
      <c r="E11" s="15">
        <f t="shared" si="1"/>
        <v>113.1409178463326</v>
      </c>
      <c r="F11" s="29">
        <f t="shared" si="0"/>
        <v>1719.2000000000007</v>
      </c>
    </row>
    <row r="12" spans="1:6" ht="28.5" customHeight="1">
      <c r="A12" s="12"/>
      <c r="B12" s="13" t="s">
        <v>8</v>
      </c>
      <c r="C12" s="14">
        <v>38026.9</v>
      </c>
      <c r="D12" s="14">
        <v>51642.9</v>
      </c>
      <c r="E12" s="15">
        <f t="shared" si="1"/>
        <v>135.80623190425726</v>
      </c>
      <c r="F12" s="29">
        <f t="shared" si="0"/>
        <v>13616</v>
      </c>
    </row>
    <row r="13" spans="1:6" ht="33" customHeight="1">
      <c r="A13" s="16"/>
      <c r="B13" s="17" t="s">
        <v>30</v>
      </c>
      <c r="C13" s="14">
        <v>45862.8</v>
      </c>
      <c r="D13" s="14">
        <v>53313.8</v>
      </c>
      <c r="E13" s="15">
        <f t="shared" si="1"/>
        <v>116.24628239008521</v>
      </c>
      <c r="F13" s="29">
        <f t="shared" si="0"/>
        <v>7451</v>
      </c>
    </row>
    <row r="14" spans="1:6" ht="22.9" customHeight="1">
      <c r="A14" s="16"/>
      <c r="B14" s="18" t="s">
        <v>15</v>
      </c>
      <c r="C14" s="14">
        <v>68730.5</v>
      </c>
      <c r="D14" s="14">
        <v>76475.3</v>
      </c>
      <c r="E14" s="15">
        <f t="shared" si="1"/>
        <v>111.26835975294811</v>
      </c>
      <c r="F14" s="29">
        <f t="shared" si="0"/>
        <v>7744.8000000000029</v>
      </c>
    </row>
    <row r="15" spans="1:6" ht="22.9" customHeight="1">
      <c r="A15" s="12"/>
      <c r="B15" s="13" t="s">
        <v>4</v>
      </c>
      <c r="C15" s="14">
        <v>11197.1</v>
      </c>
      <c r="D15" s="14">
        <v>12499</v>
      </c>
      <c r="E15" s="15">
        <f t="shared" si="1"/>
        <v>111.6271177358423</v>
      </c>
      <c r="F15" s="29">
        <f t="shared" si="0"/>
        <v>1301.8999999999996</v>
      </c>
    </row>
    <row r="16" spans="1:6" ht="37.5" customHeight="1">
      <c r="A16" s="32" t="s">
        <v>33</v>
      </c>
      <c r="B16" s="35" t="s">
        <v>5</v>
      </c>
      <c r="C16" s="11">
        <f>C17+C18+C20+C21+C22+C23+C24+C25+C26+C19</f>
        <v>68952.600000000006</v>
      </c>
      <c r="D16" s="11">
        <f>D17+D18+D20+D21+D22+D23+D24+D25+D26+D19+D27</f>
        <v>87682.900000000009</v>
      </c>
      <c r="E16" s="9">
        <f t="shared" si="1"/>
        <v>127.16402282147445</v>
      </c>
      <c r="F16" s="30">
        <f t="shared" si="0"/>
        <v>18730.300000000003</v>
      </c>
    </row>
    <row r="17" spans="1:6" ht="22.9" customHeight="1">
      <c r="A17" s="20"/>
      <c r="B17" s="18" t="s">
        <v>16</v>
      </c>
      <c r="C17" s="21">
        <v>27450.6</v>
      </c>
      <c r="D17" s="21">
        <v>24000</v>
      </c>
      <c r="E17" s="15">
        <f t="shared" si="1"/>
        <v>87.429782955563823</v>
      </c>
      <c r="F17" s="29">
        <f t="shared" si="0"/>
        <v>-3450.5999999999985</v>
      </c>
    </row>
    <row r="18" spans="1:6" ht="22.9" customHeight="1">
      <c r="A18" s="20"/>
      <c r="B18" s="18" t="s">
        <v>17</v>
      </c>
      <c r="C18" s="21">
        <v>4000</v>
      </c>
      <c r="D18" s="21">
        <v>3500</v>
      </c>
      <c r="E18" s="15">
        <f t="shared" si="1"/>
        <v>87.5</v>
      </c>
      <c r="F18" s="29">
        <f t="shared" si="0"/>
        <v>-500</v>
      </c>
    </row>
    <row r="19" spans="1:6" ht="42.75" customHeight="1">
      <c r="A19" s="20"/>
      <c r="B19" s="17" t="s">
        <v>25</v>
      </c>
      <c r="C19" s="21">
        <v>1.1000000000000001</v>
      </c>
      <c r="D19" s="21">
        <v>1.2</v>
      </c>
      <c r="E19" s="15">
        <v>0</v>
      </c>
      <c r="F19" s="29">
        <f t="shared" si="0"/>
        <v>9.9999999999999867E-2</v>
      </c>
    </row>
    <row r="20" spans="1:6" ht="22.15" customHeight="1">
      <c r="A20" s="22"/>
      <c r="B20" s="18" t="s">
        <v>18</v>
      </c>
      <c r="C20" s="21">
        <v>4361.6000000000004</v>
      </c>
      <c r="D20" s="21">
        <v>4318.8</v>
      </c>
      <c r="E20" s="15">
        <f t="shared" si="1"/>
        <v>99.018708730741011</v>
      </c>
      <c r="F20" s="29">
        <f t="shared" si="0"/>
        <v>-42.800000000000182</v>
      </c>
    </row>
    <row r="21" spans="1:6" ht="37.9" customHeight="1">
      <c r="A21" s="20"/>
      <c r="B21" s="17" t="s">
        <v>19</v>
      </c>
      <c r="C21" s="23">
        <v>18988.2</v>
      </c>
      <c r="D21" s="23">
        <v>39633.199999999997</v>
      </c>
      <c r="E21" s="15">
        <f t="shared" si="1"/>
        <v>208.72541894439703</v>
      </c>
      <c r="F21" s="29">
        <f t="shared" si="0"/>
        <v>20644.999999999996</v>
      </c>
    </row>
    <row r="22" spans="1:6" ht="37.9" customHeight="1">
      <c r="A22" s="22"/>
      <c r="B22" s="17" t="s">
        <v>20</v>
      </c>
      <c r="C22" s="23">
        <v>257.39999999999998</v>
      </c>
      <c r="D22" s="23">
        <v>582.29999999999995</v>
      </c>
      <c r="E22" s="15">
        <f t="shared" si="1"/>
        <v>226.22377622377621</v>
      </c>
      <c r="F22" s="29">
        <f t="shared" si="0"/>
        <v>324.89999999999998</v>
      </c>
    </row>
    <row r="23" spans="1:6" ht="30" customHeight="1">
      <c r="A23" s="22"/>
      <c r="B23" s="17" t="s">
        <v>21</v>
      </c>
      <c r="C23" s="23">
        <v>1000</v>
      </c>
      <c r="D23" s="23">
        <v>2903.1</v>
      </c>
      <c r="E23" s="15">
        <f t="shared" si="1"/>
        <v>290.31</v>
      </c>
      <c r="F23" s="29">
        <f t="shared" si="0"/>
        <v>1903.1</v>
      </c>
    </row>
    <row r="24" spans="1:6" ht="30" customHeight="1">
      <c r="A24" s="22"/>
      <c r="B24" s="17" t="s">
        <v>6</v>
      </c>
      <c r="C24" s="23">
        <v>6240</v>
      </c>
      <c r="D24" s="23">
        <v>3340.4</v>
      </c>
      <c r="E24" s="15">
        <f t="shared" si="1"/>
        <v>53.532051282051285</v>
      </c>
      <c r="F24" s="29">
        <f t="shared" si="0"/>
        <v>-2899.6</v>
      </c>
    </row>
    <row r="25" spans="1:6" ht="40.5" customHeight="1">
      <c r="A25" s="22"/>
      <c r="B25" s="17" t="s">
        <v>22</v>
      </c>
      <c r="C25" s="23">
        <v>1320</v>
      </c>
      <c r="D25" s="23">
        <v>2876.1</v>
      </c>
      <c r="E25" s="15">
        <f t="shared" si="1"/>
        <v>217.88636363636363</v>
      </c>
      <c r="F25" s="29">
        <f t="shared" si="0"/>
        <v>1556.1</v>
      </c>
    </row>
    <row r="26" spans="1:6" ht="22.15" customHeight="1">
      <c r="A26" s="22"/>
      <c r="B26" s="18" t="s">
        <v>23</v>
      </c>
      <c r="C26" s="21">
        <v>5333.7</v>
      </c>
      <c r="D26" s="21">
        <v>5928.8</v>
      </c>
      <c r="E26" s="15">
        <f t="shared" si="1"/>
        <v>111.15735793164221</v>
      </c>
      <c r="F26" s="29">
        <f t="shared" si="0"/>
        <v>595.10000000000036</v>
      </c>
    </row>
    <row r="27" spans="1:6" ht="22.15" customHeight="1">
      <c r="A27" s="22"/>
      <c r="B27" s="18" t="s">
        <v>36</v>
      </c>
      <c r="C27" s="21">
        <v>0</v>
      </c>
      <c r="D27" s="21">
        <v>599</v>
      </c>
      <c r="E27" s="15"/>
      <c r="F27" s="29">
        <f t="shared" si="0"/>
        <v>599</v>
      </c>
    </row>
    <row r="28" spans="1:6" ht="75">
      <c r="A28" s="32" t="s">
        <v>35</v>
      </c>
      <c r="B28" s="24" t="s">
        <v>34</v>
      </c>
      <c r="C28" s="8">
        <f>C29+C30+C31+C32</f>
        <v>1700209.3</v>
      </c>
      <c r="D28" s="8">
        <f>D29+D30+D31+D32</f>
        <v>1404593.5</v>
      </c>
      <c r="E28" s="9">
        <f>D28/C28*100</f>
        <v>82.612975943608831</v>
      </c>
      <c r="F28" s="30">
        <f t="shared" si="0"/>
        <v>-295615.80000000005</v>
      </c>
    </row>
    <row r="29" spans="1:6">
      <c r="A29" s="19"/>
      <c r="B29" s="13" t="s">
        <v>10</v>
      </c>
      <c r="C29" s="25">
        <v>431205.7</v>
      </c>
      <c r="D29" s="25">
        <v>305255.7</v>
      </c>
      <c r="E29" s="15">
        <f t="shared" ref="E29:E32" si="2">D29/C29*100</f>
        <v>70.791202435403804</v>
      </c>
      <c r="F29" s="29">
        <f t="shared" si="0"/>
        <v>-125950</v>
      </c>
    </row>
    <row r="30" spans="1:6">
      <c r="A30" s="19"/>
      <c r="B30" s="13" t="s">
        <v>11</v>
      </c>
      <c r="C30" s="25">
        <v>321272</v>
      </c>
      <c r="D30" s="25">
        <v>103589.7</v>
      </c>
      <c r="E30" s="15">
        <f t="shared" si="2"/>
        <v>32.243612888767146</v>
      </c>
      <c r="F30" s="29">
        <f t="shared" si="0"/>
        <v>-217682.3</v>
      </c>
    </row>
    <row r="31" spans="1:6">
      <c r="A31" s="19"/>
      <c r="B31" s="13" t="s">
        <v>12</v>
      </c>
      <c r="C31" s="25">
        <v>846215.9</v>
      </c>
      <c r="D31" s="25">
        <v>980204.4</v>
      </c>
      <c r="E31" s="15">
        <f t="shared" si="2"/>
        <v>115.83384334896094</v>
      </c>
      <c r="F31" s="29">
        <f t="shared" si="0"/>
        <v>133988.5</v>
      </c>
    </row>
    <row r="32" spans="1:6" ht="22.5" customHeight="1">
      <c r="A32" s="19"/>
      <c r="B32" s="13" t="s">
        <v>26</v>
      </c>
      <c r="C32" s="25">
        <v>101515.7</v>
      </c>
      <c r="D32" s="25">
        <v>15543.7</v>
      </c>
      <c r="E32" s="15">
        <f t="shared" si="2"/>
        <v>15.311621749148163</v>
      </c>
      <c r="F32" s="29">
        <f t="shared" si="0"/>
        <v>-85972</v>
      </c>
    </row>
    <row r="33" spans="1:6" ht="28.5" customHeight="1">
      <c r="A33" s="26"/>
      <c r="B33" s="24" t="s">
        <v>7</v>
      </c>
      <c r="C33" s="8">
        <f>C28+C6</f>
        <v>2415211.6</v>
      </c>
      <c r="D33" s="8">
        <f>D28+D6</f>
        <v>2378034.8000000003</v>
      </c>
      <c r="E33" s="9">
        <f>D33/C33*100</f>
        <v>98.460722861715311</v>
      </c>
      <c r="F33" s="30">
        <f t="shared" si="0"/>
        <v>-37176.799999999814</v>
      </c>
    </row>
    <row r="34" spans="1:6">
      <c r="C34" s="27"/>
    </row>
    <row r="36" spans="1:6">
      <c r="D36" s="28"/>
    </row>
    <row r="37" spans="1:6">
      <c r="B37" s="1" t="s">
        <v>27</v>
      </c>
      <c r="E37" s="2" t="s">
        <v>28</v>
      </c>
    </row>
  </sheetData>
  <mergeCells count="7">
    <mergeCell ref="F4:F5"/>
    <mergeCell ref="A4:A5"/>
    <mergeCell ref="A2:F2"/>
    <mergeCell ref="E4:E5"/>
    <mergeCell ref="D4:D5"/>
    <mergeCell ref="C4:C5"/>
    <mergeCell ref="B4:B5"/>
  </mergeCells>
  <pageMargins left="0.70866141732283472" right="0.11811023622047245" top="0.55118110236220474" bottom="0.55118110236220474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Пономарева</dc:creator>
  <cp:lastModifiedBy>Пономарева</cp:lastModifiedBy>
  <cp:lastPrinted>2021-11-13T09:18:49Z</cp:lastPrinted>
  <dcterms:created xsi:type="dcterms:W3CDTF">2017-11-12T07:22:21Z</dcterms:created>
  <dcterms:modified xsi:type="dcterms:W3CDTF">2022-10-27T07:39:42Z</dcterms:modified>
</cp:coreProperties>
</file>